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2615" activeTab="4"/>
  </bookViews>
  <sheets>
    <sheet name="Summary by Funds" sheetId="1" r:id="rId1"/>
    <sheet name="Budget Summary" sheetId="2" r:id="rId2"/>
    <sheet name="General Fund Appropriations" sheetId="3" r:id="rId3"/>
    <sheet name="Water Fund Appropriations" sheetId="4" r:id="rId4"/>
    <sheet name="Revenues" sheetId="5" r:id="rId5"/>
    <sheet name="SURPLUS &amp; RESERVES (2)" sheetId="6" r:id="rId6"/>
    <sheet name="salaries &amp; wages" sheetId="7" r:id="rId7"/>
  </sheets>
  <definedNames/>
  <calcPr fullCalcOnLoad="1"/>
</workbook>
</file>

<file path=xl/sharedStrings.xml><?xml version="1.0" encoding="utf-8"?>
<sst xmlns="http://schemas.openxmlformats.org/spreadsheetml/2006/main" count="295" uniqueCount="263">
  <si>
    <t>REVENUES - GENERAL FUND</t>
  </si>
  <si>
    <t>A1090 Penalties on Taxes</t>
  </si>
  <si>
    <t>A1120 Niagara County Sales Tax</t>
  </si>
  <si>
    <t>A1170 Franchise Fees</t>
  </si>
  <si>
    <t>A1230 Clerks Fees</t>
  </si>
  <si>
    <t>A1520 Police Fees</t>
  </si>
  <si>
    <t>A1603 Vital Statistics</t>
  </si>
  <si>
    <t>A2110 Zoning Fees</t>
  </si>
  <si>
    <t>A2260 Police Contract</t>
  </si>
  <si>
    <t>A2401Interest on Investments</t>
  </si>
  <si>
    <t>A2410 Rental of Real Property</t>
  </si>
  <si>
    <t>A2501 Licenses</t>
  </si>
  <si>
    <t>A2530 Games of Chance</t>
  </si>
  <si>
    <t>A2545 Solicitors Permit</t>
  </si>
  <si>
    <t>A2555 Building Permits</t>
  </si>
  <si>
    <t>A2610 Fines and Forfeited Bail</t>
  </si>
  <si>
    <t>A2615 Stop DWI Fines</t>
  </si>
  <si>
    <t>A2665 Sale of Equipment</t>
  </si>
  <si>
    <t>A2680 Insurance Recoveries</t>
  </si>
  <si>
    <t>A2705 Gifts and Donations</t>
  </si>
  <si>
    <t>A2770 Other Unclassified  Revenues</t>
  </si>
  <si>
    <t>A3001 State Revenue Sharing</t>
  </si>
  <si>
    <t>A3005 Mortgage Tax</t>
  </si>
  <si>
    <t>A3089 State Legislative Initiative</t>
  </si>
  <si>
    <t>A3501 Consolidated Highway Aid</t>
  </si>
  <si>
    <t>A3820 Youth Programs</t>
  </si>
  <si>
    <t xml:space="preserve">A3995 Code Enforcement </t>
  </si>
  <si>
    <t>TOTAL</t>
  </si>
  <si>
    <t>A1001 Real Property Taxes</t>
  </si>
  <si>
    <t>Appropriated Fund Balance</t>
  </si>
  <si>
    <t>TOTAL REVENUE</t>
  </si>
  <si>
    <t>REVENUES - WATER FUND</t>
  </si>
  <si>
    <t>F2140 Metered Water Sales</t>
  </si>
  <si>
    <t>F2144 Water Charges</t>
  </si>
  <si>
    <t>F2148 Penalties to Water Sales</t>
  </si>
  <si>
    <t>F2401  Interest and Earnings</t>
  </si>
  <si>
    <t>TOTAL WATER REVENUE</t>
  </si>
  <si>
    <t>VILLAGE OF BARKER</t>
  </si>
  <si>
    <t>BUDGET SUMMARY</t>
  </si>
  <si>
    <t>APPROPRIATIONS</t>
  </si>
  <si>
    <t>GENERAL</t>
  </si>
  <si>
    <t>WATER</t>
  </si>
  <si>
    <t>General Government Support</t>
  </si>
  <si>
    <t>Public Safety and Health</t>
  </si>
  <si>
    <t xml:space="preserve">Transportation </t>
  </si>
  <si>
    <t>Culture and Recreation</t>
  </si>
  <si>
    <t>Home and Community Services</t>
  </si>
  <si>
    <t>Employee Benefits</t>
  </si>
  <si>
    <t>TOTAL APPROPRIATIONS</t>
  </si>
  <si>
    <t>Other Tax Items</t>
  </si>
  <si>
    <t>Non-Property Tax items</t>
  </si>
  <si>
    <t>Departmental Income</t>
  </si>
  <si>
    <t>Fees</t>
  </si>
  <si>
    <t>Parks and recreation</t>
  </si>
  <si>
    <t>Public Safety &amp; Health - Police</t>
  </si>
  <si>
    <t>General - Sale of Water</t>
  </si>
  <si>
    <t>Use of Money andf Property</t>
  </si>
  <si>
    <t>Licenses and permits</t>
  </si>
  <si>
    <t>Fines and Forfeitures</t>
  </si>
  <si>
    <t>Miscellaneous</t>
  </si>
  <si>
    <t>Sale of Equipment</t>
  </si>
  <si>
    <t>State Aid</t>
  </si>
  <si>
    <t>TOTAL ESTIMATED REVENUES</t>
  </si>
  <si>
    <t>Approriated Cash Surplus</t>
  </si>
  <si>
    <t>TOTAL REVENUES</t>
  </si>
  <si>
    <t>Balance of Appropriation to be raised by taxes</t>
  </si>
  <si>
    <t>BUDGET</t>
  </si>
  <si>
    <t>SUMMARY OF BUDGET BY FUNDS</t>
  </si>
  <si>
    <t>CODE</t>
  </si>
  <si>
    <t>FUND</t>
  </si>
  <si>
    <t>LESS ESTIMATED REVENUES</t>
  </si>
  <si>
    <t>LESS UNEXPENDED BALANCE</t>
  </si>
  <si>
    <t>AMOUNT TO BE RAISED BY TAXES</t>
  </si>
  <si>
    <t>A</t>
  </si>
  <si>
    <t>B</t>
  </si>
  <si>
    <t>ASSESSED VALUATION</t>
  </si>
  <si>
    <t>TAX RATE</t>
  </si>
  <si>
    <t>Kathie K Smith</t>
  </si>
  <si>
    <t>Clerk-Treasurer</t>
  </si>
  <si>
    <t>GENERAL FUND APPROPRIATIONS</t>
  </si>
  <si>
    <t>GENERAL GOVERNMENT SUPPORT</t>
  </si>
  <si>
    <t>LEGISLATIVE</t>
  </si>
  <si>
    <t>BOARD OF TRUSTEES</t>
  </si>
  <si>
    <t>A1010.1 Personal Service</t>
  </si>
  <si>
    <t>A1010.4 Contractual</t>
  </si>
  <si>
    <t>TOTAL LEGISLATIVE</t>
  </si>
  <si>
    <t>EXECUTIVE</t>
  </si>
  <si>
    <t>MAYOR</t>
  </si>
  <si>
    <t>A1210.1 Personal Service</t>
  </si>
  <si>
    <t>A1210.4 Contractual</t>
  </si>
  <si>
    <t>TOTAL EXECUTIVE</t>
  </si>
  <si>
    <t>FINANCES</t>
  </si>
  <si>
    <t>ACCOUNTANT</t>
  </si>
  <si>
    <t>A1320.4 Contractual</t>
  </si>
  <si>
    <t>CLERK-TREASURER</t>
  </si>
  <si>
    <t>A1325.1 Personal Service</t>
  </si>
  <si>
    <t>A1325.2 Equipment</t>
  </si>
  <si>
    <t>TOTAL FINANCE</t>
  </si>
  <si>
    <t>STAFF</t>
  </si>
  <si>
    <t>DEPUTY CLERK</t>
  </si>
  <si>
    <t>A1410.1 Personal Service</t>
  </si>
  <si>
    <t>A1410.4 Training</t>
  </si>
  <si>
    <t>LAW</t>
  </si>
  <si>
    <t>A1410.4 Contractual - Attorney</t>
  </si>
  <si>
    <t>ELECTION</t>
  </si>
  <si>
    <t>A1450.4 Contractual - Inspectors</t>
  </si>
  <si>
    <t>TOTAL STAFF</t>
  </si>
  <si>
    <t>SHARED SERVICES</t>
  </si>
  <si>
    <t>BUILDINGS - VILLAGE HALL</t>
  </si>
  <si>
    <t>A1620.2 Equipment</t>
  </si>
  <si>
    <t>BUILDINGS - GARAGE</t>
  </si>
  <si>
    <t>A1640.2 Equipment</t>
  </si>
  <si>
    <t>TOTAL SHARED SERVICES</t>
  </si>
  <si>
    <t>SPECIAL ITEMS</t>
  </si>
  <si>
    <t>A19910.4 Insurance</t>
  </si>
  <si>
    <t>A1920.4 Municipal Association Dues</t>
  </si>
  <si>
    <t>A1950.4 Taxes on Village Property</t>
  </si>
  <si>
    <t>A1990 Contingency</t>
  </si>
  <si>
    <t>TOTAL SPECIAL ITEMS</t>
  </si>
  <si>
    <t>TOTAL GENERAL GOVERNMENT SUPPORT</t>
  </si>
  <si>
    <t>PUBLIC SAFETY AND HEALTH</t>
  </si>
  <si>
    <t>POLICE</t>
  </si>
  <si>
    <t>TOTAL POLICE</t>
  </si>
  <si>
    <t>TRAFFIC CONTROL</t>
  </si>
  <si>
    <t>FIRE DEPARTMENT</t>
  </si>
  <si>
    <t>A3410.4 Contractual</t>
  </si>
  <si>
    <t>BUILDING INSPECTOR</t>
  </si>
  <si>
    <t>A3620.1 Personal Service</t>
  </si>
  <si>
    <t>A3620.4 Contractual</t>
  </si>
  <si>
    <t>TOTAL BUILDING INSPECTOR</t>
  </si>
  <si>
    <t>PUBLIC HEALTH</t>
  </si>
  <si>
    <t>A4020.4 Registrar of Vital Statistics</t>
  </si>
  <si>
    <t>TOTAL SAFETY AND HEALTH</t>
  </si>
  <si>
    <t>TRANSPORTATION</t>
  </si>
  <si>
    <t>STREET ADMINISTRATION</t>
  </si>
  <si>
    <t>A5010.1 Personal Service - Superintendent of PW</t>
  </si>
  <si>
    <t>A5010.4 Contractual</t>
  </si>
  <si>
    <t>STREET MAINTENANCE</t>
  </si>
  <si>
    <t>A5110.1 Personal Service - Laborer</t>
  </si>
  <si>
    <t>A5110.4 Contractual</t>
  </si>
  <si>
    <t>SNOW REMOVAL</t>
  </si>
  <si>
    <t>A5142.4 Contractual</t>
  </si>
  <si>
    <t>STREET LIGHTING</t>
  </si>
  <si>
    <t>A5182.4 Contractual</t>
  </si>
  <si>
    <t>SIDEWALKS</t>
  </si>
  <si>
    <t>A5410.4 Contractual</t>
  </si>
  <si>
    <t>TOTAL TRANSPORTATION</t>
  </si>
  <si>
    <t>CULTURE AND RECREATION</t>
  </si>
  <si>
    <t>PARKS</t>
  </si>
  <si>
    <t>PLAYGROUNDS AND RECREATION</t>
  </si>
  <si>
    <t>A7140.4 Skating Rink</t>
  </si>
  <si>
    <t>LIBRARY</t>
  </si>
  <si>
    <t>A7410.4 Contractual</t>
  </si>
  <si>
    <t>HISTORIAN</t>
  </si>
  <si>
    <t>A7501.4 Contractual</t>
  </si>
  <si>
    <t>CELEBRATIONS</t>
  </si>
  <si>
    <t>A7550.4 Contractual</t>
  </si>
  <si>
    <t>TOTAL CULTURE AND RECREATION</t>
  </si>
  <si>
    <t>HOME AND COMMUNITY SERVICES</t>
  </si>
  <si>
    <t>STORM SEWERS</t>
  </si>
  <si>
    <t>A8140.4 Contractual</t>
  </si>
  <si>
    <t>REFUSE COLLECTION</t>
  </si>
  <si>
    <t>A8160.4 Garbage Contract</t>
  </si>
  <si>
    <t>DRAINAGE</t>
  </si>
  <si>
    <t>A8540.4 Cantractual</t>
  </si>
  <si>
    <t>SHADE TREES</t>
  </si>
  <si>
    <t>A8560.4 Contractual</t>
  </si>
  <si>
    <t>TOTAL HOME AND COMMUNITY SERVICES</t>
  </si>
  <si>
    <t>EMPLOYEE BENEFITS</t>
  </si>
  <si>
    <t>A9010.8 State Retirement</t>
  </si>
  <si>
    <t>A9015.8 Police Retirement</t>
  </si>
  <si>
    <t>A9030.8 Social Security</t>
  </si>
  <si>
    <t>A9040.8 Worker's Compensation</t>
  </si>
  <si>
    <t>A9055.8 Disability Insurance</t>
  </si>
  <si>
    <t>A9060.8 Medical Insurance</t>
  </si>
  <si>
    <t>TOTAL EMPLOYEE BENEFITS</t>
  </si>
  <si>
    <t>GRAND TOTAL - GENERAL FUND APPROPRIATIONS</t>
  </si>
  <si>
    <t>WATER FUND APPROPRIATIONS</t>
  </si>
  <si>
    <t>WATER ADMINISTRATION</t>
  </si>
  <si>
    <t>F8310.4 Contractual</t>
  </si>
  <si>
    <t>SOURCE OF SUPPLY</t>
  </si>
  <si>
    <t>F8320.4 Contractual NC Water</t>
  </si>
  <si>
    <t>TRANSMISSION AND DISTRIBUTION</t>
  </si>
  <si>
    <t>F8340.4 Contractual</t>
  </si>
  <si>
    <t>F1990 Contingency</t>
  </si>
  <si>
    <t>F9010.8 State Retirement</t>
  </si>
  <si>
    <t>F9030.8 Social Security</t>
  </si>
  <si>
    <t>F9055.8 Disability Insurance</t>
  </si>
  <si>
    <t>F9060.8 Medical Benefits</t>
  </si>
  <si>
    <t>GRAND TOTAL WATER FUND APPROPRIATIONS</t>
  </si>
  <si>
    <t>GENERAL FUND</t>
  </si>
  <si>
    <t>ESTIMATED SURPLUS</t>
  </si>
  <si>
    <t>ESTIMATED SURPLUS FROM PREVIOUS YEARS APPROPRIATED BY BOARD</t>
  </si>
  <si>
    <t>SPECIAL RESERVES</t>
  </si>
  <si>
    <t>ESTIMATED SPECIAL RESERVES AS OF MARCH 1, 2006</t>
  </si>
  <si>
    <t>GENERAL FUND - RESERVE FOR SPECIAL IMPROVEMENTS</t>
  </si>
  <si>
    <t>WATER FUND</t>
  </si>
  <si>
    <t>ESTIMATED SURPLUS AT END OF PRESENT FISCAL YEAR</t>
  </si>
  <si>
    <t>ESTIMATED SURPLUS FROM PREVIOUS YEAR APPROPRIATED BY THE BOARD</t>
  </si>
  <si>
    <t>WATER FUND RESERVES</t>
  </si>
  <si>
    <t>RESERVE FOR WATER REPAIR</t>
  </si>
  <si>
    <t>A1325.4 Contractual</t>
  </si>
  <si>
    <t>A1620.4 Contractual</t>
  </si>
  <si>
    <t>A1640.4 Contractual</t>
  </si>
  <si>
    <t>A3120.4 Contractual</t>
  </si>
  <si>
    <t>A7110.4 Contractual</t>
  </si>
  <si>
    <t>A3120.1 Personal Service</t>
  </si>
  <si>
    <t xml:space="preserve">F8310.1 Personal Service </t>
  </si>
  <si>
    <t xml:space="preserve">F8340.1 Personal Service </t>
  </si>
  <si>
    <t>SCHEDULE OF WAGES AND SALARIES</t>
  </si>
  <si>
    <t>BUDGET #</t>
  </si>
  <si>
    <t>AMOUNT</t>
  </si>
  <si>
    <t>POSITION</t>
  </si>
  <si>
    <t>RATE</t>
  </si>
  <si>
    <t>ANNUAL/HOURLY</t>
  </si>
  <si>
    <t>A1210.1</t>
  </si>
  <si>
    <t>ANNUAL</t>
  </si>
  <si>
    <t>A1010.1</t>
  </si>
  <si>
    <t>TRUSTEES</t>
  </si>
  <si>
    <t>DEPUTY MAYOR</t>
  </si>
  <si>
    <t>A3120.11</t>
  </si>
  <si>
    <t>POLICE CHIEF</t>
  </si>
  <si>
    <t>PER HOUR</t>
  </si>
  <si>
    <t>A3120.12</t>
  </si>
  <si>
    <t>POLICE OFFICERS</t>
  </si>
  <si>
    <t>A5010.1</t>
  </si>
  <si>
    <t>SUPERINTENDENT</t>
  </si>
  <si>
    <t>F8340.11</t>
  </si>
  <si>
    <t>OF PUBLIC WORKS</t>
  </si>
  <si>
    <t>A5110.1</t>
  </si>
  <si>
    <t>LABORER</t>
  </si>
  <si>
    <t>F8340.12</t>
  </si>
  <si>
    <t>A1325.1</t>
  </si>
  <si>
    <t>F8310.11</t>
  </si>
  <si>
    <t>A1410.1</t>
  </si>
  <si>
    <t>A3620.1</t>
  </si>
  <si>
    <t xml:space="preserve">       A8010.4</t>
  </si>
  <si>
    <t xml:space="preserve">       A8020.4</t>
  </si>
  <si>
    <t xml:space="preserve">      ZONING</t>
  </si>
  <si>
    <t xml:space="preserve">     PLANNING</t>
  </si>
  <si>
    <t>A3120.2 - Equipment -  Body Armor &amp; Weapon</t>
  </si>
  <si>
    <t>A3310.4 Contractual - Signs &amp; signal</t>
  </si>
  <si>
    <t>FISCAL YEAR JUNE 1, 2012 - MAY 31, 2013</t>
  </si>
  <si>
    <t>FISCAL YEAR 2012 - 2013</t>
  </si>
  <si>
    <t>ANNUAL BUDGET FISCAL YEAR JUNE 1, 2012 - MAY 31, 2013</t>
  </si>
  <si>
    <t xml:space="preserve">                        2012 - 2013</t>
  </si>
  <si>
    <t>VILLAGE OF BARKER BUDGET 2012 - 2013</t>
  </si>
  <si>
    <t>2012 - 2013 BUDGET</t>
  </si>
  <si>
    <t>11.00, 12.00, 14.00</t>
  </si>
  <si>
    <t>$8.00 per M</t>
  </si>
  <si>
    <t>I certify that this is a true copy of the budget of the Village of Barker for the fiscal year ending May 31, 2013 as it was adopted by the Village Board on April 2, 2012</t>
  </si>
  <si>
    <t>CAPITAL</t>
  </si>
  <si>
    <t xml:space="preserve">                                                      CAPITAL FUND</t>
  </si>
  <si>
    <t>H4991 USDA-RD</t>
  </si>
  <si>
    <t>CAPITAL PROJECT</t>
  </si>
  <si>
    <t xml:space="preserve">A5112.2 Permanent </t>
  </si>
  <si>
    <t>H8310.2  Administration</t>
  </si>
  <si>
    <t>H8340.2  Construction</t>
  </si>
  <si>
    <t>H8389.2  Engineering</t>
  </si>
  <si>
    <t>H2770.2 Miscellaneous</t>
  </si>
  <si>
    <t>H1990.2   Contingency</t>
  </si>
  <si>
    <t>A1130  Utility Tax Revenue</t>
  </si>
  <si>
    <t>Less, ESTIMATES REVENUES other than Current Real Property Taxes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</si>
</sst>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"/>
    <numFmt numFmtId="169" formatCode="0_);\(0\)"/>
    <numFmt numFmtId="170" formatCode="[$-409]dddd\,\ mmmm\ dd\,\ yyyy"/>
    <numFmt numFmtId="171" formatCode="[$-409]h:mm:ss\ AM/PM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9" fontId="3" fillId="0" borderId="0" xfId="42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165" fontId="0" fillId="0" borderId="0" xfId="42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44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0">
      <selection activeCell="D26" sqref="D25:D26"/>
    </sheetView>
  </sheetViews>
  <sheetFormatPr defaultColWidth="9.140625" defaultRowHeight="12.75"/>
  <cols>
    <col min="2" max="2" width="12.140625" style="0" customWidth="1"/>
    <col min="3" max="3" width="17.28125" style="0" customWidth="1"/>
    <col min="4" max="4" width="17.00390625" style="0" customWidth="1"/>
    <col min="5" max="5" width="16.8515625" style="0" customWidth="1"/>
    <col min="6" max="6" width="17.421875" style="0" customWidth="1"/>
  </cols>
  <sheetData>
    <row r="1" spans="1:9" ht="12.75">
      <c r="A1" s="20" t="s">
        <v>37</v>
      </c>
      <c r="B1" s="20"/>
      <c r="C1" s="20"/>
      <c r="D1" s="20"/>
      <c r="E1" s="20"/>
      <c r="F1" s="20"/>
      <c r="G1" s="7"/>
      <c r="H1" s="7"/>
      <c r="I1" s="7"/>
    </row>
    <row r="2" spans="1:9" ht="12.75">
      <c r="A2" s="3"/>
      <c r="B2" s="3"/>
      <c r="C2" s="3"/>
      <c r="D2" s="3"/>
      <c r="E2" s="3"/>
      <c r="F2" s="3"/>
      <c r="G2" s="7"/>
      <c r="H2" s="7"/>
      <c r="I2" s="7"/>
    </row>
    <row r="3" spans="1:9" ht="12.75">
      <c r="A3" s="21" t="s">
        <v>66</v>
      </c>
      <c r="B3" s="21"/>
      <c r="C3" s="21"/>
      <c r="D3" s="21"/>
      <c r="E3" s="21"/>
      <c r="F3" s="21"/>
      <c r="G3" s="7"/>
      <c r="H3" s="7"/>
      <c r="I3" s="7"/>
    </row>
    <row r="4" spans="1:9" ht="12.75">
      <c r="A4" s="1"/>
      <c r="B4" s="1"/>
      <c r="C4" s="1"/>
      <c r="D4" s="1"/>
      <c r="E4" s="1"/>
      <c r="F4" s="1"/>
      <c r="G4" s="7"/>
      <c r="H4" s="7"/>
      <c r="I4" s="7"/>
    </row>
    <row r="5" spans="1:9" ht="12.75">
      <c r="A5" s="21" t="s">
        <v>242</v>
      </c>
      <c r="B5" s="21"/>
      <c r="C5" s="21"/>
      <c r="D5" s="21"/>
      <c r="E5" s="21"/>
      <c r="F5" s="21"/>
      <c r="G5" s="7"/>
      <c r="H5" s="7"/>
      <c r="I5" s="7"/>
    </row>
    <row r="6" spans="1:9" ht="12.75">
      <c r="A6" s="3"/>
      <c r="B6" s="3"/>
      <c r="C6" s="3"/>
      <c r="D6" s="3"/>
      <c r="E6" s="3"/>
      <c r="F6" s="3"/>
      <c r="G6" s="7"/>
      <c r="H6" s="7"/>
      <c r="I6" s="7"/>
    </row>
    <row r="7" spans="1:9" ht="12.75">
      <c r="A7" s="20" t="s">
        <v>67</v>
      </c>
      <c r="B7" s="20"/>
      <c r="C7" s="20"/>
      <c r="D7" s="20"/>
      <c r="E7" s="20"/>
      <c r="F7" s="20"/>
      <c r="G7" s="7"/>
      <c r="H7" s="7"/>
      <c r="I7" s="7"/>
    </row>
    <row r="8" spans="1:9" ht="12.75">
      <c r="A8" s="3"/>
      <c r="B8" s="3"/>
      <c r="C8" s="3"/>
      <c r="D8" s="3"/>
      <c r="E8" s="3"/>
      <c r="F8" s="3"/>
      <c r="G8" s="7"/>
      <c r="H8" s="7"/>
      <c r="I8" s="7"/>
    </row>
    <row r="9" spans="1:9" ht="12.75">
      <c r="A9" s="3"/>
      <c r="B9" s="3"/>
      <c r="C9" s="3"/>
      <c r="D9" s="3"/>
      <c r="E9" s="3"/>
      <c r="F9" s="3"/>
      <c r="G9" s="7"/>
      <c r="H9" s="7"/>
      <c r="I9" s="7"/>
    </row>
    <row r="10" spans="1:9" ht="12.75">
      <c r="A10" s="3"/>
      <c r="B10" s="3"/>
      <c r="C10" s="3"/>
      <c r="D10" s="3"/>
      <c r="E10" s="3"/>
      <c r="F10" s="3"/>
      <c r="G10" s="7"/>
      <c r="H10" s="7"/>
      <c r="I10" s="7"/>
    </row>
    <row r="11" spans="1:9" ht="12.75">
      <c r="A11" s="3"/>
      <c r="B11" s="3"/>
      <c r="C11" s="3"/>
      <c r="D11" s="3"/>
      <c r="E11" s="3"/>
      <c r="F11" s="3"/>
      <c r="G11" s="7"/>
      <c r="H11" s="7"/>
      <c r="I11" s="7"/>
    </row>
    <row r="12" spans="1:6" ht="38.25">
      <c r="A12" t="s">
        <v>68</v>
      </c>
      <c r="B12" t="s">
        <v>69</v>
      </c>
      <c r="C12" t="s">
        <v>39</v>
      </c>
      <c r="D12" s="5" t="s">
        <v>70</v>
      </c>
      <c r="E12" s="5" t="s">
        <v>71</v>
      </c>
      <c r="F12" s="5" t="s">
        <v>72</v>
      </c>
    </row>
    <row r="13" spans="4:6" ht="12.75">
      <c r="D13" s="5"/>
      <c r="E13" s="5"/>
      <c r="F13" s="5"/>
    </row>
    <row r="14" spans="4:6" ht="12.75">
      <c r="D14" s="5"/>
      <c r="E14" s="5"/>
      <c r="F14" s="5"/>
    </row>
    <row r="15" spans="1:6" ht="12.75">
      <c r="A15" t="s">
        <v>73</v>
      </c>
      <c r="B15" t="s">
        <v>40</v>
      </c>
      <c r="C15" s="17">
        <v>293999</v>
      </c>
      <c r="D15" s="3">
        <v>148096</v>
      </c>
      <c r="E15" s="3">
        <v>19794</v>
      </c>
      <c r="F15" s="3">
        <v>126109</v>
      </c>
    </row>
    <row r="16" spans="1:6" ht="12.75">
      <c r="A16" t="s">
        <v>74</v>
      </c>
      <c r="B16" t="s">
        <v>41</v>
      </c>
      <c r="C16" s="17">
        <v>57875</v>
      </c>
      <c r="D16" s="3">
        <v>43850</v>
      </c>
      <c r="E16" s="3">
        <v>14025</v>
      </c>
      <c r="F16" s="3">
        <v>0</v>
      </c>
    </row>
    <row r="17" spans="2:6" ht="12.75">
      <c r="B17" t="s">
        <v>251</v>
      </c>
      <c r="C17" s="17">
        <v>1015000</v>
      </c>
      <c r="D17" s="3">
        <v>1015000</v>
      </c>
      <c r="E17" s="3"/>
      <c r="F17" s="3"/>
    </row>
    <row r="18" spans="2:6" ht="12.75">
      <c r="B18" s="2" t="s">
        <v>27</v>
      </c>
      <c r="C18" s="18">
        <f>SUM(C15:C17)</f>
        <v>1366874</v>
      </c>
      <c r="D18" s="1">
        <f>SUM(D15:D17)</f>
        <v>1206946</v>
      </c>
      <c r="E18" s="1">
        <f>SUM(E15:E16)</f>
        <v>33819</v>
      </c>
      <c r="F18" s="1">
        <v>126109</v>
      </c>
    </row>
    <row r="19" spans="3:6" ht="12.75">
      <c r="C19" s="3"/>
      <c r="D19" s="3"/>
      <c r="E19" s="3"/>
      <c r="F19" s="3"/>
    </row>
    <row r="20" spans="3:6" ht="12.75">
      <c r="C20" s="3"/>
      <c r="D20" s="3"/>
      <c r="E20" s="3"/>
      <c r="F20" s="3"/>
    </row>
    <row r="22" spans="2:3" ht="25.5">
      <c r="B22" s="5" t="s">
        <v>75</v>
      </c>
      <c r="C22" s="8">
        <v>1576363</v>
      </c>
    </row>
    <row r="23" ht="12.75">
      <c r="C23" s="3"/>
    </row>
    <row r="24" spans="2:3" ht="12.75">
      <c r="B24" t="s">
        <v>76</v>
      </c>
      <c r="C24" s="3" t="s">
        <v>249</v>
      </c>
    </row>
    <row r="27" spans="4:6" ht="12.75">
      <c r="D27" s="19" t="s">
        <v>250</v>
      </c>
      <c r="E27" s="19"/>
      <c r="F27" s="19"/>
    </row>
    <row r="28" spans="4:6" ht="12.75">
      <c r="D28" s="19"/>
      <c r="E28" s="19"/>
      <c r="F28" s="19"/>
    </row>
    <row r="29" spans="4:6" ht="12.75">
      <c r="D29" s="19"/>
      <c r="E29" s="19"/>
      <c r="F29" s="19"/>
    </row>
    <row r="30" spans="4:6" ht="12.75">
      <c r="D30" s="19"/>
      <c r="E30" s="19"/>
      <c r="F30" s="19"/>
    </row>
    <row r="31" spans="4:6" ht="12.75">
      <c r="D31" s="19"/>
      <c r="E31" s="19"/>
      <c r="F31" s="19"/>
    </row>
    <row r="32" spans="4:6" ht="12.75">
      <c r="D32" s="19"/>
      <c r="E32" s="19"/>
      <c r="F32" s="19"/>
    </row>
    <row r="33" spans="4:6" ht="12.75">
      <c r="D33" s="19"/>
      <c r="E33" s="19"/>
      <c r="F33" s="19"/>
    </row>
    <row r="38" ht="12.75">
      <c r="D38" t="s">
        <v>77</v>
      </c>
    </row>
    <row r="39" ht="12.75">
      <c r="D39" t="s">
        <v>78</v>
      </c>
    </row>
  </sheetData>
  <sheetProtection/>
  <mergeCells count="5">
    <mergeCell ref="D27:F33"/>
    <mergeCell ref="A1:F1"/>
    <mergeCell ref="A3:F3"/>
    <mergeCell ref="A5:F5"/>
    <mergeCell ref="A7:F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9">
      <selection activeCell="A21" sqref="A21"/>
    </sheetView>
  </sheetViews>
  <sheetFormatPr defaultColWidth="9.140625" defaultRowHeight="12.75"/>
  <cols>
    <col min="1" max="1" width="36.140625" style="0" customWidth="1"/>
    <col min="2" max="2" width="14.140625" style="0" customWidth="1"/>
    <col min="3" max="3" width="12.140625" style="0" customWidth="1"/>
    <col min="4" max="4" width="13.57421875" style="0" customWidth="1"/>
  </cols>
  <sheetData>
    <row r="1" spans="1:3" ht="12.75">
      <c r="A1" s="20" t="s">
        <v>37</v>
      </c>
      <c r="B1" s="20"/>
      <c r="C1" s="20"/>
    </row>
    <row r="2" spans="1:3" ht="15.75">
      <c r="A2" s="22" t="s">
        <v>38</v>
      </c>
      <c r="B2" s="22"/>
      <c r="C2" s="22"/>
    </row>
    <row r="3" spans="1:3" ht="12.75">
      <c r="A3" s="20" t="s">
        <v>243</v>
      </c>
      <c r="B3" s="20"/>
      <c r="C3" s="20"/>
    </row>
    <row r="5" spans="1:4" ht="12.75">
      <c r="A5" s="2" t="s">
        <v>39</v>
      </c>
      <c r="B5" s="2" t="s">
        <v>40</v>
      </c>
      <c r="C5" s="2" t="s">
        <v>41</v>
      </c>
      <c r="D5" s="2" t="s">
        <v>251</v>
      </c>
    </row>
    <row r="7" spans="1:3" ht="12.75">
      <c r="A7" t="s">
        <v>42</v>
      </c>
      <c r="B7">
        <v>89023</v>
      </c>
      <c r="C7">
        <v>5000</v>
      </c>
    </row>
    <row r="8" spans="1:3" ht="12.75">
      <c r="A8" t="s">
        <v>43</v>
      </c>
      <c r="B8">
        <v>62050</v>
      </c>
      <c r="C8">
        <v>0</v>
      </c>
    </row>
    <row r="9" spans="1:3" ht="12.75">
      <c r="A9" t="s">
        <v>44</v>
      </c>
      <c r="B9">
        <v>64753</v>
      </c>
      <c r="C9">
        <v>0</v>
      </c>
    </row>
    <row r="10" spans="1:3" ht="12.75">
      <c r="A10" t="s">
        <v>45</v>
      </c>
      <c r="B10">
        <v>6900</v>
      </c>
      <c r="C10">
        <v>0</v>
      </c>
    </row>
    <row r="11" spans="1:3" ht="12.75">
      <c r="A11" t="s">
        <v>46</v>
      </c>
      <c r="B11">
        <v>35762</v>
      </c>
      <c r="C11">
        <v>42872</v>
      </c>
    </row>
    <row r="12" spans="1:3" ht="12.75">
      <c r="A12" t="s">
        <v>47</v>
      </c>
      <c r="B12">
        <v>35511</v>
      </c>
      <c r="C12">
        <v>10003</v>
      </c>
    </row>
    <row r="13" spans="1:3" ht="12.75">
      <c r="A13" s="2" t="s">
        <v>48</v>
      </c>
      <c r="B13" s="2">
        <f>SUM(B7:B12)</f>
        <v>293999</v>
      </c>
      <c r="C13" s="4">
        <f>SUM(C7:C12)</f>
        <v>57875</v>
      </c>
    </row>
    <row r="16" ht="25.5">
      <c r="A16" s="5" t="s">
        <v>262</v>
      </c>
    </row>
    <row r="18" spans="1:2" ht="12.75">
      <c r="A18" t="s">
        <v>49</v>
      </c>
      <c r="B18">
        <v>5600</v>
      </c>
    </row>
    <row r="19" spans="1:2" ht="12.75">
      <c r="A19" t="s">
        <v>50</v>
      </c>
      <c r="B19">
        <v>123000</v>
      </c>
    </row>
    <row r="20" spans="1:2" ht="12.75">
      <c r="A20" t="s">
        <v>51</v>
      </c>
      <c r="B20">
        <v>0</v>
      </c>
    </row>
    <row r="21" spans="1:2" ht="12.75">
      <c r="A21" s="6" t="s">
        <v>52</v>
      </c>
      <c r="B21">
        <v>3650</v>
      </c>
    </row>
    <row r="22" spans="1:2" ht="12.75">
      <c r="A22" s="6" t="s">
        <v>53</v>
      </c>
      <c r="B22">
        <v>0</v>
      </c>
    </row>
    <row r="23" ht="12.75">
      <c r="A23" s="6" t="s">
        <v>54</v>
      </c>
    </row>
    <row r="24" spans="1:3" ht="12.75">
      <c r="A24" s="6" t="s">
        <v>55</v>
      </c>
      <c r="B24">
        <v>0</v>
      </c>
      <c r="C24">
        <v>43000</v>
      </c>
    </row>
    <row r="25" spans="1:3" ht="12.75">
      <c r="A25" s="6" t="s">
        <v>56</v>
      </c>
      <c r="B25">
        <v>301</v>
      </c>
      <c r="C25">
        <v>850</v>
      </c>
    </row>
    <row r="26" spans="1:3" ht="12.75">
      <c r="A26" s="6" t="s">
        <v>57</v>
      </c>
      <c r="B26">
        <v>275</v>
      </c>
      <c r="C26">
        <v>0</v>
      </c>
    </row>
    <row r="27" spans="1:3" ht="12.75">
      <c r="A27" s="6" t="s">
        <v>58</v>
      </c>
      <c r="B27">
        <v>3200</v>
      </c>
      <c r="C27">
        <v>0</v>
      </c>
    </row>
    <row r="28" spans="1:3" ht="12.75">
      <c r="A28" s="6" t="s">
        <v>59</v>
      </c>
      <c r="B28">
        <v>500</v>
      </c>
      <c r="C28">
        <v>0</v>
      </c>
    </row>
    <row r="29" spans="1:3" ht="12.75">
      <c r="A29" s="6" t="s">
        <v>60</v>
      </c>
      <c r="B29">
        <v>0</v>
      </c>
      <c r="C29">
        <v>0</v>
      </c>
    </row>
    <row r="30" spans="1:3" ht="12.75">
      <c r="A30" s="6" t="s">
        <v>61</v>
      </c>
      <c r="B30">
        <v>11570</v>
      </c>
      <c r="C30">
        <v>0</v>
      </c>
    </row>
    <row r="31" spans="1:4" ht="12.75">
      <c r="A31" s="2" t="s">
        <v>62</v>
      </c>
      <c r="B31" s="2">
        <f>SUM(B18:B30)</f>
        <v>148096</v>
      </c>
      <c r="C31" s="2">
        <f>SUM(C24:C30)</f>
        <v>43850</v>
      </c>
      <c r="D31">
        <v>1015000</v>
      </c>
    </row>
    <row r="33" spans="1:3" ht="12.75">
      <c r="A33" t="s">
        <v>63</v>
      </c>
      <c r="B33">
        <v>19794</v>
      </c>
      <c r="C33">
        <v>14025</v>
      </c>
    </row>
    <row r="34" spans="1:4" ht="12.75">
      <c r="A34" s="2" t="s">
        <v>64</v>
      </c>
      <c r="B34" s="2">
        <f>B31+B33</f>
        <v>167890</v>
      </c>
      <c r="C34" s="2">
        <f>C31+C33</f>
        <v>57875</v>
      </c>
      <c r="D34">
        <v>1015000</v>
      </c>
    </row>
    <row r="36" spans="1:2" ht="12.75">
      <c r="A36" s="2" t="s">
        <v>65</v>
      </c>
      <c r="B36" s="2">
        <v>126109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2"/>
  <sheetViews>
    <sheetView zoomScaleSheetLayoutView="100" zoomScalePageLayoutView="0" workbookViewId="0" topLeftCell="A103">
      <selection activeCell="D135" sqref="D135"/>
    </sheetView>
  </sheetViews>
  <sheetFormatPr defaultColWidth="9.140625" defaultRowHeight="12.75"/>
  <cols>
    <col min="1" max="1" width="49.28125" style="0" customWidth="1"/>
    <col min="2" max="2" width="14.7109375" style="0" customWidth="1"/>
    <col min="3" max="4" width="10.7109375" style="0" bestFit="1" customWidth="1"/>
  </cols>
  <sheetData>
    <row r="1" spans="1:2" ht="15.75">
      <c r="A1" s="22" t="s">
        <v>37</v>
      </c>
      <c r="B1" s="22"/>
    </row>
    <row r="2" spans="1:2" ht="15.75">
      <c r="A2" s="22" t="s">
        <v>244</v>
      </c>
      <c r="B2" s="22"/>
    </row>
    <row r="4" spans="1:2" ht="12.75">
      <c r="A4" s="21" t="s">
        <v>79</v>
      </c>
      <c r="B4" s="21"/>
    </row>
    <row r="5" spans="1:2" ht="12.75">
      <c r="A5" s="3"/>
      <c r="B5" s="3"/>
    </row>
    <row r="6" spans="1:2" ht="15.75">
      <c r="A6" s="23" t="s">
        <v>80</v>
      </c>
      <c r="B6" s="23"/>
    </row>
    <row r="8" ht="12.75">
      <c r="A8" s="2" t="s">
        <v>81</v>
      </c>
    </row>
    <row r="9" ht="12.75">
      <c r="A9" s="9" t="s">
        <v>82</v>
      </c>
    </row>
    <row r="10" spans="1:2" ht="12.75">
      <c r="A10" s="6" t="s">
        <v>83</v>
      </c>
      <c r="B10">
        <v>5000</v>
      </c>
    </row>
    <row r="11" spans="1:2" ht="12.75">
      <c r="A11" s="6" t="s">
        <v>84</v>
      </c>
      <c r="B11">
        <v>500</v>
      </c>
    </row>
    <row r="12" spans="1:2" ht="12.75">
      <c r="A12" s="2" t="s">
        <v>85</v>
      </c>
      <c r="B12" s="2">
        <f>SUM(B10:B11)</f>
        <v>5500</v>
      </c>
    </row>
    <row r="14" ht="12.75">
      <c r="A14" s="2" t="s">
        <v>86</v>
      </c>
    </row>
    <row r="15" ht="12.75">
      <c r="A15" s="9" t="s">
        <v>87</v>
      </c>
    </row>
    <row r="16" spans="1:2" ht="12.75">
      <c r="A16" s="6" t="s">
        <v>88</v>
      </c>
      <c r="B16">
        <v>2500</v>
      </c>
    </row>
    <row r="17" spans="1:2" ht="12.75">
      <c r="A17" s="6" t="s">
        <v>89</v>
      </c>
      <c r="B17">
        <v>300</v>
      </c>
    </row>
    <row r="18" spans="1:2" ht="12.75">
      <c r="A18" s="2" t="s">
        <v>90</v>
      </c>
      <c r="B18" s="2">
        <f>SUM(B16:B17)</f>
        <v>2800</v>
      </c>
    </row>
    <row r="20" ht="12.75">
      <c r="A20" s="2" t="s">
        <v>91</v>
      </c>
    </row>
    <row r="21" ht="12.75">
      <c r="A21" s="9" t="s">
        <v>92</v>
      </c>
    </row>
    <row r="22" spans="1:2" ht="12.75">
      <c r="A22" s="6" t="s">
        <v>93</v>
      </c>
      <c r="B22" s="10">
        <v>200</v>
      </c>
    </row>
    <row r="24" ht="12.75">
      <c r="A24" s="9" t="s">
        <v>94</v>
      </c>
    </row>
    <row r="25" spans="1:2" ht="12.75">
      <c r="A25" s="6" t="s">
        <v>95</v>
      </c>
      <c r="B25">
        <v>25713</v>
      </c>
    </row>
    <row r="26" spans="1:2" ht="12.75">
      <c r="A26" s="6" t="s">
        <v>96</v>
      </c>
      <c r="B26">
        <v>0</v>
      </c>
    </row>
    <row r="27" spans="1:2" ht="12.75">
      <c r="A27" s="6" t="s">
        <v>201</v>
      </c>
      <c r="B27">
        <v>7700</v>
      </c>
    </row>
    <row r="28" ht="12.75">
      <c r="A28" s="6"/>
    </row>
    <row r="29" spans="1:2" ht="12.75">
      <c r="A29" s="2" t="s">
        <v>97</v>
      </c>
      <c r="B29" s="2">
        <f>SUM(B22+B25+B26+B27)</f>
        <v>33613</v>
      </c>
    </row>
    <row r="31" ht="12.75">
      <c r="A31" s="2" t="s">
        <v>98</v>
      </c>
    </row>
    <row r="32" ht="12.75">
      <c r="A32" s="9" t="s">
        <v>99</v>
      </c>
    </row>
    <row r="33" spans="1:2" ht="12.75">
      <c r="A33" s="6" t="s">
        <v>100</v>
      </c>
      <c r="B33">
        <v>5500</v>
      </c>
    </row>
    <row r="34" spans="1:2" ht="12.75">
      <c r="A34" s="6" t="s">
        <v>101</v>
      </c>
      <c r="B34">
        <v>1000</v>
      </c>
    </row>
    <row r="35" ht="12.75">
      <c r="A35" s="9" t="s">
        <v>102</v>
      </c>
    </row>
    <row r="36" spans="1:2" ht="12.75">
      <c r="A36" s="6" t="s">
        <v>103</v>
      </c>
      <c r="B36">
        <v>5000</v>
      </c>
    </row>
    <row r="37" ht="12.75">
      <c r="A37" s="9" t="s">
        <v>104</v>
      </c>
    </row>
    <row r="38" spans="1:2" ht="12.75">
      <c r="A38" s="6" t="s">
        <v>105</v>
      </c>
      <c r="B38">
        <v>160</v>
      </c>
    </row>
    <row r="39" spans="1:2" ht="12.75">
      <c r="A39" s="2" t="s">
        <v>106</v>
      </c>
      <c r="B39" s="2">
        <f>SUM(B33+B34+B36+B38)</f>
        <v>11660</v>
      </c>
    </row>
    <row r="40" ht="12.75">
      <c r="B40" s="2"/>
    </row>
    <row r="41" ht="12.75">
      <c r="A41" s="2" t="s">
        <v>107</v>
      </c>
    </row>
    <row r="42" ht="12.75">
      <c r="A42" s="9" t="s">
        <v>108</v>
      </c>
    </row>
    <row r="43" ht="12.75">
      <c r="A43" s="11" t="s">
        <v>109</v>
      </c>
    </row>
    <row r="44" spans="1:2" ht="12.75">
      <c r="A44" s="11" t="s">
        <v>202</v>
      </c>
      <c r="B44">
        <v>3150</v>
      </c>
    </row>
    <row r="45" ht="12.75">
      <c r="A45" s="11"/>
    </row>
    <row r="46" ht="12.75">
      <c r="A46" s="11"/>
    </row>
    <row r="47" ht="12.75">
      <c r="A47" s="12" t="s">
        <v>110</v>
      </c>
    </row>
    <row r="48" spans="1:2" ht="12.75">
      <c r="A48" s="11" t="s">
        <v>111</v>
      </c>
      <c r="B48">
        <v>0</v>
      </c>
    </row>
    <row r="49" spans="1:2" ht="12.75">
      <c r="A49" s="11" t="s">
        <v>203</v>
      </c>
      <c r="B49">
        <v>11100</v>
      </c>
    </row>
    <row r="50" ht="12.75">
      <c r="A50" s="11"/>
    </row>
    <row r="51" spans="1:2" ht="12.75">
      <c r="A51" s="2" t="s">
        <v>112</v>
      </c>
      <c r="B51" s="2">
        <f>SUM(B43+B44+B48+B49)</f>
        <v>14250</v>
      </c>
    </row>
    <row r="53" spans="1:2" ht="12.75">
      <c r="A53" s="2" t="s">
        <v>113</v>
      </c>
      <c r="B53" s="2"/>
    </row>
    <row r="54" spans="1:2" ht="12.75">
      <c r="A54" s="6" t="s">
        <v>114</v>
      </c>
      <c r="B54">
        <v>9000</v>
      </c>
    </row>
    <row r="55" spans="1:2" ht="12.75">
      <c r="A55" s="6" t="s">
        <v>115</v>
      </c>
      <c r="B55">
        <v>1300</v>
      </c>
    </row>
    <row r="56" spans="1:2" ht="12.75">
      <c r="A56" s="6" t="s">
        <v>116</v>
      </c>
      <c r="B56">
        <v>900</v>
      </c>
    </row>
    <row r="57" spans="1:2" ht="12.75">
      <c r="A57" s="6" t="s">
        <v>117</v>
      </c>
      <c r="B57">
        <v>10000</v>
      </c>
    </row>
    <row r="58" spans="1:2" ht="12.75">
      <c r="A58" s="2" t="s">
        <v>118</v>
      </c>
      <c r="B58" s="2">
        <f>SUM(B54:B57)</f>
        <v>21200</v>
      </c>
    </row>
    <row r="60" spans="1:3" ht="15.75">
      <c r="A60" s="13" t="s">
        <v>119</v>
      </c>
      <c r="B60" s="13"/>
      <c r="C60" s="13">
        <f>SUM(B12+B18+B29+B39+B51+B58)</f>
        <v>89023</v>
      </c>
    </row>
    <row r="63" ht="12.75">
      <c r="A63" s="2" t="s">
        <v>120</v>
      </c>
    </row>
    <row r="64" ht="12.75">
      <c r="A64" s="9" t="s">
        <v>121</v>
      </c>
    </row>
    <row r="65" spans="1:2" ht="12.75">
      <c r="A65" s="6" t="s">
        <v>206</v>
      </c>
      <c r="B65">
        <v>28500</v>
      </c>
    </row>
    <row r="66" ht="12.75">
      <c r="A66" s="6" t="s">
        <v>240</v>
      </c>
    </row>
    <row r="67" spans="1:2" ht="12.75">
      <c r="A67" s="6" t="s">
        <v>204</v>
      </c>
      <c r="B67">
        <v>14500</v>
      </c>
    </row>
    <row r="68" spans="1:2" ht="12.75">
      <c r="A68" s="2" t="s">
        <v>122</v>
      </c>
      <c r="B68" s="2">
        <f>SUM(B65:B67)</f>
        <v>43000</v>
      </c>
    </row>
    <row r="70" ht="12.75">
      <c r="A70" s="9" t="s">
        <v>123</v>
      </c>
    </row>
    <row r="71" spans="1:2" ht="12.75">
      <c r="A71" s="6" t="s">
        <v>241</v>
      </c>
      <c r="B71">
        <v>500</v>
      </c>
    </row>
    <row r="72" ht="12.75">
      <c r="A72" s="9" t="s">
        <v>124</v>
      </c>
    </row>
    <row r="73" spans="1:2" ht="12.75">
      <c r="A73" s="6" t="s">
        <v>125</v>
      </c>
      <c r="B73">
        <v>11000</v>
      </c>
    </row>
    <row r="74" ht="12.75">
      <c r="A74" s="9" t="s">
        <v>126</v>
      </c>
    </row>
    <row r="75" spans="1:2" ht="12.75">
      <c r="A75" s="6" t="s">
        <v>127</v>
      </c>
      <c r="B75">
        <v>7100</v>
      </c>
    </row>
    <row r="76" spans="1:2" ht="12.75">
      <c r="A76" s="6" t="s">
        <v>128</v>
      </c>
      <c r="B76">
        <v>350</v>
      </c>
    </row>
    <row r="77" spans="1:2" ht="12.75">
      <c r="A77" s="9" t="s">
        <v>129</v>
      </c>
      <c r="B77">
        <f>SUM(B75:B76)</f>
        <v>7450</v>
      </c>
    </row>
    <row r="78" ht="12.75">
      <c r="A78" s="9" t="s">
        <v>130</v>
      </c>
    </row>
    <row r="79" spans="1:2" ht="12.75">
      <c r="A79" s="6" t="s">
        <v>131</v>
      </c>
      <c r="B79">
        <v>100</v>
      </c>
    </row>
    <row r="80" spans="1:3" ht="15.75">
      <c r="A80" s="13" t="s">
        <v>132</v>
      </c>
      <c r="C80" s="13">
        <f>SUM(B68+B71+B73+B77+B79)</f>
        <v>62050</v>
      </c>
    </row>
    <row r="82" ht="15.75">
      <c r="A82" s="13" t="s">
        <v>133</v>
      </c>
    </row>
    <row r="83" ht="12.75">
      <c r="A83" s="9" t="s">
        <v>134</v>
      </c>
    </row>
    <row r="84" spans="1:2" ht="12.75">
      <c r="A84" s="6" t="s">
        <v>135</v>
      </c>
      <c r="B84">
        <v>32253</v>
      </c>
    </row>
    <row r="85" spans="1:2" ht="12.75">
      <c r="A85" s="6" t="s">
        <v>136</v>
      </c>
      <c r="B85">
        <v>1500</v>
      </c>
    </row>
    <row r="86" ht="12.75">
      <c r="A86" s="9" t="s">
        <v>137</v>
      </c>
    </row>
    <row r="87" spans="1:2" ht="12.75">
      <c r="A87" s="6" t="s">
        <v>138</v>
      </c>
      <c r="B87">
        <v>7000</v>
      </c>
    </row>
    <row r="88" spans="1:2" ht="12.75">
      <c r="A88" s="6" t="s">
        <v>139</v>
      </c>
      <c r="B88">
        <v>2000</v>
      </c>
    </row>
    <row r="89" spans="1:2" ht="12.75">
      <c r="A89" s="6" t="s">
        <v>255</v>
      </c>
      <c r="B89">
        <v>10000</v>
      </c>
    </row>
    <row r="90" ht="12.75">
      <c r="A90" s="9" t="s">
        <v>140</v>
      </c>
    </row>
    <row r="91" spans="1:2" ht="12.75">
      <c r="A91" s="6" t="s">
        <v>141</v>
      </c>
      <c r="B91">
        <v>3000</v>
      </c>
    </row>
    <row r="92" ht="12.75">
      <c r="A92" s="9" t="s">
        <v>142</v>
      </c>
    </row>
    <row r="93" spans="1:2" ht="12.75">
      <c r="A93" s="6" t="s">
        <v>143</v>
      </c>
      <c r="B93">
        <v>9000</v>
      </c>
    </row>
    <row r="94" ht="12.75">
      <c r="A94" s="9" t="s">
        <v>144</v>
      </c>
    </row>
    <row r="95" spans="1:2" ht="12.75">
      <c r="A95" s="6" t="s">
        <v>145</v>
      </c>
      <c r="B95">
        <v>0</v>
      </c>
    </row>
    <row r="96" spans="1:3" ht="15.75">
      <c r="A96" s="13" t="s">
        <v>146</v>
      </c>
      <c r="C96" s="13">
        <f>SUM(B84+B85+B87+B88+B89+B91+B93+B95)</f>
        <v>64753</v>
      </c>
    </row>
    <row r="98" ht="15.75">
      <c r="A98" s="13" t="s">
        <v>147</v>
      </c>
    </row>
    <row r="99" ht="12.75">
      <c r="A99" s="9" t="s">
        <v>148</v>
      </c>
    </row>
    <row r="100" spans="1:2" ht="12.75">
      <c r="A100" s="6" t="s">
        <v>205</v>
      </c>
      <c r="B100">
        <v>2800</v>
      </c>
    </row>
    <row r="101" ht="12.75">
      <c r="A101" s="9" t="s">
        <v>149</v>
      </c>
    </row>
    <row r="102" spans="1:2" ht="12.75">
      <c r="A102" s="6" t="s">
        <v>150</v>
      </c>
      <c r="B102">
        <v>0</v>
      </c>
    </row>
    <row r="103" ht="12.75">
      <c r="A103" s="9" t="s">
        <v>151</v>
      </c>
    </row>
    <row r="104" spans="1:2" ht="12.75">
      <c r="A104" s="6" t="s">
        <v>152</v>
      </c>
      <c r="B104">
        <v>3500</v>
      </c>
    </row>
    <row r="105" ht="12.75">
      <c r="A105" s="9" t="s">
        <v>153</v>
      </c>
    </row>
    <row r="106" spans="1:2" ht="12.75">
      <c r="A106" s="6" t="s">
        <v>154</v>
      </c>
      <c r="B106">
        <v>200</v>
      </c>
    </row>
    <row r="107" ht="12.75">
      <c r="A107" s="9" t="s">
        <v>155</v>
      </c>
    </row>
    <row r="108" spans="1:2" ht="12.75">
      <c r="A108" s="6" t="s">
        <v>156</v>
      </c>
      <c r="B108">
        <v>400</v>
      </c>
    </row>
    <row r="109" spans="1:3" ht="15.75">
      <c r="A109" s="13" t="s">
        <v>157</v>
      </c>
      <c r="C109" s="13">
        <f>SUM(B100+B102+B104+B106+B108)</f>
        <v>6900</v>
      </c>
    </row>
    <row r="111" ht="15.75">
      <c r="A111" s="13" t="s">
        <v>158</v>
      </c>
    </row>
    <row r="112" ht="12.75">
      <c r="A112" s="10" t="s">
        <v>238</v>
      </c>
    </row>
    <row r="113" spans="1:2" ht="12.75">
      <c r="A113" s="10" t="s">
        <v>236</v>
      </c>
      <c r="B113">
        <v>50</v>
      </c>
    </row>
    <row r="114" ht="12.75">
      <c r="A114" s="10" t="s">
        <v>239</v>
      </c>
    </row>
    <row r="115" spans="1:2" ht="12.75">
      <c r="A115" s="10" t="s">
        <v>237</v>
      </c>
      <c r="B115">
        <v>50</v>
      </c>
    </row>
    <row r="116" ht="12.75">
      <c r="A116" s="9" t="s">
        <v>159</v>
      </c>
    </row>
    <row r="117" spans="1:2" ht="12.75">
      <c r="A117" s="11" t="s">
        <v>160</v>
      </c>
      <c r="B117">
        <v>500</v>
      </c>
    </row>
    <row r="118" ht="12.75">
      <c r="A118" s="12" t="s">
        <v>161</v>
      </c>
    </row>
    <row r="119" spans="1:2" ht="12.75">
      <c r="A119" s="11" t="s">
        <v>162</v>
      </c>
      <c r="B119">
        <v>34162</v>
      </c>
    </row>
    <row r="120" ht="12.75">
      <c r="A120" s="12" t="s">
        <v>163</v>
      </c>
    </row>
    <row r="121" spans="1:2" ht="12.75">
      <c r="A121" s="11" t="s">
        <v>164</v>
      </c>
      <c r="B121">
        <v>500</v>
      </c>
    </row>
    <row r="122" ht="12.75">
      <c r="A122" s="12" t="s">
        <v>165</v>
      </c>
    </row>
    <row r="123" spans="1:2" ht="12.75">
      <c r="A123" s="11" t="s">
        <v>166</v>
      </c>
      <c r="B123">
        <v>500</v>
      </c>
    </row>
    <row r="124" spans="1:3" ht="15.75">
      <c r="A124" s="13" t="s">
        <v>167</v>
      </c>
      <c r="B124" s="13"/>
      <c r="C124" s="13">
        <f>SUM(B113:B123)</f>
        <v>35762</v>
      </c>
    </row>
    <row r="126" ht="15.75">
      <c r="A126" s="13" t="s">
        <v>168</v>
      </c>
    </row>
    <row r="127" spans="1:2" ht="12.75">
      <c r="A127" s="6" t="s">
        <v>169</v>
      </c>
      <c r="B127">
        <v>11625</v>
      </c>
    </row>
    <row r="128" spans="1:2" ht="12.75">
      <c r="A128" s="6" t="s">
        <v>170</v>
      </c>
      <c r="B128">
        <v>1000</v>
      </c>
    </row>
    <row r="129" spans="1:2" ht="12.75">
      <c r="A129" s="6" t="s">
        <v>171</v>
      </c>
      <c r="B129">
        <v>8681</v>
      </c>
    </row>
    <row r="130" spans="1:2" ht="12.75">
      <c r="A130" s="6" t="s">
        <v>172</v>
      </c>
      <c r="B130">
        <v>1200</v>
      </c>
    </row>
    <row r="131" spans="1:2" ht="12.75">
      <c r="A131" s="6" t="s">
        <v>173</v>
      </c>
      <c r="B131">
        <v>200</v>
      </c>
    </row>
    <row r="132" spans="1:2" ht="12.75">
      <c r="A132" s="6" t="s">
        <v>174</v>
      </c>
      <c r="B132">
        <v>12805</v>
      </c>
    </row>
    <row r="133" spans="1:3" ht="15.75">
      <c r="A133" s="13" t="s">
        <v>175</v>
      </c>
      <c r="C133" s="13">
        <f>SUM(B127+B128+B129+B130+B131+B132)</f>
        <v>35511</v>
      </c>
    </row>
    <row r="135" spans="1:4" ht="18">
      <c r="A135" s="14" t="s">
        <v>176</v>
      </c>
      <c r="D135" s="14">
        <f>SUM(C60+C80+C96+C109+C124+C133)</f>
        <v>293999</v>
      </c>
    </row>
    <row r="142" ht="18">
      <c r="C142" s="14"/>
    </row>
  </sheetData>
  <sheetProtection/>
  <mergeCells count="4">
    <mergeCell ref="A1:B1"/>
    <mergeCell ref="A2:B2"/>
    <mergeCell ref="A4:B4"/>
    <mergeCell ref="A6:B6"/>
  </mergeCells>
  <printOptions/>
  <pageMargins left="0.75" right="0.75" top="1" bottom="1" header="0.5" footer="0.5"/>
  <pageSetup horizontalDpi="600" verticalDpi="600" orientation="portrait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3">
      <selection activeCell="A37" sqref="A37"/>
    </sheetView>
  </sheetViews>
  <sheetFormatPr defaultColWidth="9.140625" defaultRowHeight="12.75"/>
  <cols>
    <col min="1" max="1" width="47.8515625" style="0" customWidth="1"/>
  </cols>
  <sheetData>
    <row r="1" ht="18">
      <c r="A1" s="14" t="s">
        <v>177</v>
      </c>
    </row>
    <row r="2" ht="12.75">
      <c r="A2" t="s">
        <v>245</v>
      </c>
    </row>
    <row r="3" ht="15.75">
      <c r="A3" s="13" t="s">
        <v>158</v>
      </c>
    </row>
    <row r="4" ht="12.75">
      <c r="A4" s="9" t="s">
        <v>178</v>
      </c>
    </row>
    <row r="5" spans="1:2" ht="12.75">
      <c r="A5" s="6" t="s">
        <v>207</v>
      </c>
      <c r="B5">
        <v>10321</v>
      </c>
    </row>
    <row r="6" spans="1:2" ht="12.75">
      <c r="A6" s="6" t="s">
        <v>179</v>
      </c>
      <c r="B6">
        <v>2500</v>
      </c>
    </row>
    <row r="7" ht="12.75">
      <c r="A7" s="9" t="s">
        <v>180</v>
      </c>
    </row>
    <row r="8" spans="1:2" ht="12.75">
      <c r="A8" s="6" t="s">
        <v>181</v>
      </c>
      <c r="B8">
        <v>13000</v>
      </c>
    </row>
    <row r="9" ht="12.75">
      <c r="A9" s="9" t="s">
        <v>182</v>
      </c>
    </row>
    <row r="10" spans="1:2" ht="12.75">
      <c r="A10" s="6" t="s">
        <v>208</v>
      </c>
      <c r="B10">
        <v>13051</v>
      </c>
    </row>
    <row r="11" spans="1:2" ht="12.75">
      <c r="A11" s="6" t="s">
        <v>183</v>
      </c>
      <c r="B11">
        <v>4000</v>
      </c>
    </row>
    <row r="12" spans="1:3" ht="15.75">
      <c r="A12" s="13" t="s">
        <v>167</v>
      </c>
      <c r="C12" s="13">
        <f>SUM(B5+B6+B8+B10+B11)</f>
        <v>42872</v>
      </c>
    </row>
    <row r="14" ht="15.75">
      <c r="A14" s="13" t="s">
        <v>113</v>
      </c>
    </row>
    <row r="15" spans="1:2" ht="12.75">
      <c r="A15" s="6" t="s">
        <v>184</v>
      </c>
      <c r="B15">
        <v>5000</v>
      </c>
    </row>
    <row r="16" spans="1:3" ht="15.75">
      <c r="A16" s="13" t="s">
        <v>118</v>
      </c>
      <c r="C16" s="13">
        <f>B15</f>
        <v>5000</v>
      </c>
    </row>
    <row r="18" ht="15.75">
      <c r="A18" s="13" t="s">
        <v>168</v>
      </c>
    </row>
    <row r="19" spans="1:2" ht="12.75">
      <c r="A19" s="6" t="s">
        <v>185</v>
      </c>
      <c r="B19">
        <v>3875</v>
      </c>
    </row>
    <row r="20" spans="1:2" ht="12.75">
      <c r="A20" s="11" t="s">
        <v>186</v>
      </c>
      <c r="B20">
        <v>1800</v>
      </c>
    </row>
    <row r="21" spans="1:2" ht="12.75">
      <c r="A21" s="6" t="s">
        <v>187</v>
      </c>
      <c r="B21">
        <v>60</v>
      </c>
    </row>
    <row r="22" spans="1:2" ht="12.75">
      <c r="A22" s="11" t="s">
        <v>188</v>
      </c>
      <c r="B22">
        <v>4268</v>
      </c>
    </row>
    <row r="23" spans="1:3" ht="15.75">
      <c r="A23" s="13" t="s">
        <v>175</v>
      </c>
      <c r="C23" s="13">
        <f>SUM(B19,B20,B21,B22)</f>
        <v>10003</v>
      </c>
    </row>
    <row r="25" spans="1:4" ht="18">
      <c r="A25" s="14" t="s">
        <v>189</v>
      </c>
      <c r="D25" s="14">
        <f>SUM(C12,C16,C23)</f>
        <v>57875</v>
      </c>
    </row>
    <row r="29" ht="12.75">
      <c r="A29" s="2" t="s">
        <v>254</v>
      </c>
    </row>
    <row r="30" spans="1:2" ht="12.75">
      <c r="A30" t="s">
        <v>256</v>
      </c>
      <c r="B30">
        <v>37540</v>
      </c>
    </row>
    <row r="31" spans="1:2" ht="12.75">
      <c r="A31" t="s">
        <v>257</v>
      </c>
      <c r="B31">
        <v>780800</v>
      </c>
    </row>
    <row r="32" spans="1:2" ht="12.75">
      <c r="A32" t="s">
        <v>258</v>
      </c>
      <c r="B32">
        <v>114580</v>
      </c>
    </row>
    <row r="33" spans="1:2" ht="12.75">
      <c r="A33" s="10" t="s">
        <v>259</v>
      </c>
      <c r="B33">
        <v>4000</v>
      </c>
    </row>
    <row r="34" spans="1:2" ht="12.75">
      <c r="A34" t="s">
        <v>260</v>
      </c>
      <c r="B34">
        <v>78080</v>
      </c>
    </row>
    <row r="35" ht="12.75">
      <c r="C35" s="2">
        <f>B30+B31+B32+B33+B34</f>
        <v>1015000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25">
      <selection activeCell="B53" sqref="B53"/>
    </sheetView>
  </sheetViews>
  <sheetFormatPr defaultColWidth="9.140625" defaultRowHeight="12.75"/>
  <cols>
    <col min="1" max="1" width="36.28125" style="0" customWidth="1"/>
    <col min="2" max="2" width="26.140625" style="0" customWidth="1"/>
  </cols>
  <sheetData>
    <row r="1" spans="1:4" ht="18">
      <c r="A1" s="24" t="s">
        <v>246</v>
      </c>
      <c r="B1" s="24"/>
      <c r="C1" s="24"/>
      <c r="D1" s="24"/>
    </row>
    <row r="3" spans="1:4" ht="12.75">
      <c r="A3" s="21" t="s">
        <v>0</v>
      </c>
      <c r="B3" s="21"/>
      <c r="C3" s="21"/>
      <c r="D3" s="21"/>
    </row>
    <row r="5" spans="1:2" ht="12.75">
      <c r="A5" t="s">
        <v>1</v>
      </c>
      <c r="B5">
        <v>600</v>
      </c>
    </row>
    <row r="6" spans="1:2" ht="12.75">
      <c r="A6" t="s">
        <v>2</v>
      </c>
      <c r="B6">
        <v>123000</v>
      </c>
    </row>
    <row r="7" spans="1:2" ht="12.75">
      <c r="A7" t="s">
        <v>261</v>
      </c>
      <c r="B7">
        <v>5000</v>
      </c>
    </row>
    <row r="8" spans="1:2" ht="12.75">
      <c r="A8" t="s">
        <v>3</v>
      </c>
      <c r="B8">
        <v>3500</v>
      </c>
    </row>
    <row r="9" spans="1:2" ht="12.75">
      <c r="A9" t="s">
        <v>4</v>
      </c>
      <c r="B9">
        <v>50</v>
      </c>
    </row>
    <row r="10" spans="1:2" ht="12.75">
      <c r="A10" t="s">
        <v>5</v>
      </c>
      <c r="B10">
        <v>0</v>
      </c>
    </row>
    <row r="11" spans="1:2" ht="12.75">
      <c r="A11" t="s">
        <v>6</v>
      </c>
      <c r="B11">
        <v>100</v>
      </c>
    </row>
    <row r="12" spans="1:2" ht="12.75">
      <c r="A12" t="s">
        <v>7</v>
      </c>
      <c r="B12">
        <v>0</v>
      </c>
    </row>
    <row r="13" spans="1:2" ht="12.75">
      <c r="A13" t="s">
        <v>8</v>
      </c>
      <c r="B13">
        <v>0</v>
      </c>
    </row>
    <row r="14" spans="1:2" ht="12.75">
      <c r="A14" t="s">
        <v>9</v>
      </c>
      <c r="B14">
        <v>300</v>
      </c>
    </row>
    <row r="15" spans="1:2" ht="12.75">
      <c r="A15" t="s">
        <v>10</v>
      </c>
      <c r="B15">
        <v>1</v>
      </c>
    </row>
    <row r="16" spans="1:2" ht="12.75">
      <c r="A16" t="s">
        <v>11</v>
      </c>
      <c r="B16">
        <v>0</v>
      </c>
    </row>
    <row r="17" spans="1:2" ht="12.75">
      <c r="A17" t="s">
        <v>12</v>
      </c>
      <c r="B17">
        <v>25</v>
      </c>
    </row>
    <row r="18" spans="1:2" ht="12.75">
      <c r="A18" t="s">
        <v>13</v>
      </c>
      <c r="B18">
        <v>50</v>
      </c>
    </row>
    <row r="19" spans="1:2" ht="12.75">
      <c r="A19" t="s">
        <v>14</v>
      </c>
      <c r="B19">
        <v>200</v>
      </c>
    </row>
    <row r="20" spans="1:2" ht="12.75">
      <c r="A20" t="s">
        <v>15</v>
      </c>
      <c r="B20">
        <v>0</v>
      </c>
    </row>
    <row r="21" spans="1:2" ht="12.75">
      <c r="A21" t="s">
        <v>16</v>
      </c>
      <c r="B21">
        <v>3200</v>
      </c>
    </row>
    <row r="22" spans="1:2" ht="12.75">
      <c r="A22" t="s">
        <v>17</v>
      </c>
      <c r="B22">
        <v>0</v>
      </c>
    </row>
    <row r="23" spans="1:2" ht="12.75">
      <c r="A23" t="s">
        <v>18</v>
      </c>
      <c r="B23">
        <v>0</v>
      </c>
    </row>
    <row r="24" spans="1:2" ht="12.75">
      <c r="A24" t="s">
        <v>19</v>
      </c>
      <c r="B24">
        <v>0</v>
      </c>
    </row>
    <row r="25" spans="1:2" ht="12.75">
      <c r="A25" t="s">
        <v>20</v>
      </c>
      <c r="B25">
        <v>500</v>
      </c>
    </row>
    <row r="26" spans="1:2" ht="12.75">
      <c r="A26" t="s">
        <v>21</v>
      </c>
      <c r="B26">
        <v>3700</v>
      </c>
    </row>
    <row r="27" spans="1:2" ht="12.75">
      <c r="A27" t="s">
        <v>22</v>
      </c>
      <c r="B27">
        <v>1000</v>
      </c>
    </row>
    <row r="28" spans="1:2" ht="12.75">
      <c r="A28" t="s">
        <v>23</v>
      </c>
      <c r="B28">
        <v>0</v>
      </c>
    </row>
    <row r="29" spans="1:2" ht="12.75">
      <c r="A29" t="s">
        <v>24</v>
      </c>
      <c r="B29">
        <v>6870</v>
      </c>
    </row>
    <row r="30" spans="1:2" ht="12.75">
      <c r="A30" t="s">
        <v>25</v>
      </c>
      <c r="B30">
        <v>0</v>
      </c>
    </row>
    <row r="31" spans="1:2" ht="12.75">
      <c r="A31" t="s">
        <v>26</v>
      </c>
      <c r="B31">
        <v>0</v>
      </c>
    </row>
    <row r="32" spans="1:2" ht="12.75">
      <c r="A32" s="2" t="s">
        <v>27</v>
      </c>
      <c r="B32" s="2">
        <f>SUM(B5:B31)</f>
        <v>148096</v>
      </c>
    </row>
    <row r="34" spans="1:2" ht="12.75">
      <c r="A34" t="s">
        <v>28</v>
      </c>
      <c r="B34">
        <v>126109</v>
      </c>
    </row>
    <row r="35" spans="1:2" ht="12.75">
      <c r="A35" t="s">
        <v>29</v>
      </c>
      <c r="B35">
        <v>19794</v>
      </c>
    </row>
    <row r="36" spans="1:2" ht="12.75">
      <c r="A36" s="2" t="s">
        <v>30</v>
      </c>
      <c r="B36" s="2">
        <f>SUM(B32+B34+B35)</f>
        <v>293999</v>
      </c>
    </row>
    <row r="38" spans="1:4" ht="12.75">
      <c r="A38" s="21" t="s">
        <v>31</v>
      </c>
      <c r="B38" s="21"/>
      <c r="C38" s="21"/>
      <c r="D38" s="21"/>
    </row>
    <row r="40" spans="1:2" ht="12.75">
      <c r="A40" t="s">
        <v>32</v>
      </c>
      <c r="B40">
        <v>43000</v>
      </c>
    </row>
    <row r="41" spans="1:2" ht="12.75">
      <c r="A41" t="s">
        <v>33</v>
      </c>
      <c r="B41">
        <v>0</v>
      </c>
    </row>
    <row r="42" spans="1:2" ht="12.75">
      <c r="A42" t="s">
        <v>34</v>
      </c>
      <c r="B42">
        <v>800</v>
      </c>
    </row>
    <row r="43" spans="1:2" ht="12.75">
      <c r="A43" t="s">
        <v>35</v>
      </c>
      <c r="B43">
        <v>50</v>
      </c>
    </row>
    <row r="44" spans="1:2" ht="12.75">
      <c r="A44" s="2" t="s">
        <v>27</v>
      </c>
      <c r="B44" s="2">
        <f>SUM(B40:B43)</f>
        <v>43850</v>
      </c>
    </row>
    <row r="45" spans="1:2" ht="12.75">
      <c r="A45" t="s">
        <v>29</v>
      </c>
      <c r="B45">
        <v>14025</v>
      </c>
    </row>
    <row r="46" spans="1:2" ht="12.75">
      <c r="A46" s="2" t="s">
        <v>36</v>
      </c>
      <c r="B46" s="2">
        <f>SUM(B44+B45)</f>
        <v>57875</v>
      </c>
    </row>
    <row r="48" ht="12.75">
      <c r="A48" s="2" t="s">
        <v>252</v>
      </c>
    </row>
    <row r="50" spans="1:2" ht="12.75">
      <c r="A50" s="2" t="s">
        <v>253</v>
      </c>
      <c r="B50" s="2">
        <v>1015000</v>
      </c>
    </row>
  </sheetData>
  <sheetProtection/>
  <mergeCells count="3">
    <mergeCell ref="A1:D1"/>
    <mergeCell ref="A3:D3"/>
    <mergeCell ref="A38:D3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55.28125" style="0" customWidth="1"/>
    <col min="2" max="2" width="13.7109375" style="0" customWidth="1"/>
  </cols>
  <sheetData>
    <row r="1" spans="1:3" ht="15.75">
      <c r="A1" s="22" t="s">
        <v>37</v>
      </c>
      <c r="B1" s="22"/>
      <c r="C1" s="22"/>
    </row>
    <row r="2" spans="1:3" ht="12.75">
      <c r="A2" s="21" t="s">
        <v>247</v>
      </c>
      <c r="B2" s="21"/>
      <c r="C2" s="21"/>
    </row>
    <row r="3" spans="1:3" ht="12.75">
      <c r="A3" s="1"/>
      <c r="B3" s="1"/>
      <c r="C3" s="1"/>
    </row>
    <row r="4" spans="1:3" ht="12.75">
      <c r="A4" s="1"/>
      <c r="B4" s="1"/>
      <c r="C4" s="1"/>
    </row>
    <row r="6" ht="15.75">
      <c r="A6" s="13" t="s">
        <v>190</v>
      </c>
    </row>
    <row r="8" spans="1:2" ht="12.75">
      <c r="A8" s="2" t="s">
        <v>191</v>
      </c>
      <c r="B8">
        <v>168601</v>
      </c>
    </row>
    <row r="10" ht="12.75">
      <c r="A10" s="5"/>
    </row>
    <row r="11" spans="1:2" ht="25.5">
      <c r="A11" s="5" t="s">
        <v>192</v>
      </c>
      <c r="B11">
        <v>19794</v>
      </c>
    </row>
    <row r="14" ht="12.75">
      <c r="A14" s="2" t="s">
        <v>193</v>
      </c>
    </row>
    <row r="16" ht="12.75">
      <c r="A16" t="s">
        <v>194</v>
      </c>
    </row>
    <row r="17" spans="1:2" ht="12.75">
      <c r="A17" t="s">
        <v>195</v>
      </c>
      <c r="B17">
        <v>35834</v>
      </c>
    </row>
    <row r="21" ht="15.75">
      <c r="A21" s="13" t="s">
        <v>196</v>
      </c>
    </row>
    <row r="23" ht="12.75">
      <c r="A23" s="2" t="s">
        <v>191</v>
      </c>
    </row>
    <row r="25" spans="1:2" ht="12.75">
      <c r="A25" t="s">
        <v>197</v>
      </c>
      <c r="B25">
        <v>15975</v>
      </c>
    </row>
    <row r="27" spans="1:2" ht="25.5">
      <c r="A27" s="5" t="s">
        <v>198</v>
      </c>
      <c r="B27">
        <v>14025</v>
      </c>
    </row>
    <row r="28" ht="12.75">
      <c r="A28" s="5"/>
    </row>
    <row r="29" ht="12.75">
      <c r="A29" s="2" t="s">
        <v>199</v>
      </c>
    </row>
    <row r="30" spans="1:2" ht="12.75">
      <c r="A30" t="s">
        <v>200</v>
      </c>
      <c r="B30">
        <v>67231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0.421875" style="0" customWidth="1"/>
    <col min="2" max="2" width="9.8515625" style="0" customWidth="1"/>
    <col min="3" max="3" width="21.57421875" style="0" customWidth="1"/>
    <col min="4" max="4" width="15.8515625" style="0" customWidth="1"/>
    <col min="5" max="5" width="17.28125" style="0" customWidth="1"/>
  </cols>
  <sheetData>
    <row r="1" spans="1:5" ht="15.75">
      <c r="A1" s="22" t="s">
        <v>37</v>
      </c>
      <c r="B1" s="22"/>
      <c r="C1" s="22"/>
      <c r="D1" s="22"/>
      <c r="E1" s="22"/>
    </row>
    <row r="2" spans="1:5" ht="12.75">
      <c r="A2" s="21" t="s">
        <v>243</v>
      </c>
      <c r="B2" s="21"/>
      <c r="C2" s="21"/>
      <c r="D2" s="21"/>
      <c r="E2" s="21"/>
    </row>
    <row r="3" spans="1:5" ht="12.75">
      <c r="A3" s="21" t="s">
        <v>209</v>
      </c>
      <c r="B3" s="21"/>
      <c r="C3" s="21"/>
      <c r="D3" s="21"/>
      <c r="E3" s="21"/>
    </row>
    <row r="6" spans="1:5" ht="12.75">
      <c r="A6" s="1" t="s">
        <v>210</v>
      </c>
      <c r="B6" s="1" t="s">
        <v>211</v>
      </c>
      <c r="C6" s="1" t="s">
        <v>212</v>
      </c>
      <c r="D6" s="1" t="s">
        <v>213</v>
      </c>
      <c r="E6" s="1" t="s">
        <v>214</v>
      </c>
    </row>
    <row r="8" ht="12.75">
      <c r="C8" s="3"/>
    </row>
    <row r="9" spans="1:5" ht="12.75">
      <c r="A9" t="s">
        <v>215</v>
      </c>
      <c r="B9">
        <v>2500</v>
      </c>
      <c r="C9" s="3" t="s">
        <v>87</v>
      </c>
      <c r="D9">
        <v>2500</v>
      </c>
      <c r="E9" s="3" t="s">
        <v>216</v>
      </c>
    </row>
    <row r="10" spans="3:5" ht="12.75">
      <c r="C10" s="3"/>
      <c r="E10" s="3"/>
    </row>
    <row r="11" spans="1:5" ht="12.75">
      <c r="A11" t="s">
        <v>217</v>
      </c>
      <c r="B11">
        <v>5000</v>
      </c>
      <c r="C11" s="3" t="s">
        <v>218</v>
      </c>
      <c r="D11">
        <v>1200</v>
      </c>
      <c r="E11" s="3" t="s">
        <v>216</v>
      </c>
    </row>
    <row r="12" spans="3:5" ht="12.75">
      <c r="C12" s="3" t="s">
        <v>219</v>
      </c>
      <c r="D12">
        <v>1400</v>
      </c>
      <c r="E12" s="3" t="s">
        <v>216</v>
      </c>
    </row>
    <row r="13" spans="3:5" ht="12.75">
      <c r="C13" s="3"/>
      <c r="E13" s="3"/>
    </row>
    <row r="14" spans="1:5" ht="12.75">
      <c r="A14" t="s">
        <v>220</v>
      </c>
      <c r="B14">
        <v>17000</v>
      </c>
      <c r="C14" s="3" t="s">
        <v>221</v>
      </c>
      <c r="D14">
        <v>17000</v>
      </c>
      <c r="E14" s="3" t="s">
        <v>216</v>
      </c>
    </row>
    <row r="15" spans="1:5" ht="12.75">
      <c r="A15" t="s">
        <v>223</v>
      </c>
      <c r="B15">
        <v>11500</v>
      </c>
      <c r="C15" s="3" t="s">
        <v>224</v>
      </c>
      <c r="D15" t="s">
        <v>248</v>
      </c>
      <c r="E15" s="3" t="s">
        <v>222</v>
      </c>
    </row>
    <row r="16" spans="3:5" ht="12.75">
      <c r="C16" s="3"/>
      <c r="D16" s="15"/>
      <c r="E16" s="3"/>
    </row>
    <row r="17" spans="3:5" ht="12.75">
      <c r="C17" s="3"/>
      <c r="D17" s="15"/>
      <c r="E17" s="3"/>
    </row>
    <row r="18" spans="1:5" ht="12.75">
      <c r="A18" t="s">
        <v>225</v>
      </c>
      <c r="B18">
        <v>32253</v>
      </c>
      <c r="C18" s="3" t="s">
        <v>226</v>
      </c>
      <c r="D18">
        <v>43004</v>
      </c>
      <c r="E18" s="3" t="s">
        <v>216</v>
      </c>
    </row>
    <row r="19" spans="1:5" ht="12.75">
      <c r="A19" t="s">
        <v>227</v>
      </c>
      <c r="B19">
        <v>10751</v>
      </c>
      <c r="C19" s="3" t="s">
        <v>228</v>
      </c>
      <c r="D19" s="16"/>
      <c r="E19" s="3"/>
    </row>
    <row r="20" spans="3:5" ht="12.75">
      <c r="C20" s="3"/>
      <c r="E20" s="3"/>
    </row>
    <row r="21" spans="1:5" ht="12.75">
      <c r="A21" t="s">
        <v>229</v>
      </c>
      <c r="B21">
        <v>7000</v>
      </c>
      <c r="C21" s="3" t="s">
        <v>230</v>
      </c>
      <c r="D21" s="15">
        <v>9.5</v>
      </c>
      <c r="E21" s="3" t="s">
        <v>222</v>
      </c>
    </row>
    <row r="22" spans="1:5" ht="12.75">
      <c r="A22" t="s">
        <v>231</v>
      </c>
      <c r="B22">
        <v>2300</v>
      </c>
      <c r="C22" s="3"/>
      <c r="E22" s="3"/>
    </row>
    <row r="23" spans="3:5" ht="12.75">
      <c r="C23" s="3"/>
      <c r="E23" s="3"/>
    </row>
    <row r="24" spans="1:5" ht="12.75">
      <c r="A24" t="s">
        <v>232</v>
      </c>
      <c r="B24">
        <v>25713</v>
      </c>
      <c r="C24" s="3" t="s">
        <v>94</v>
      </c>
      <c r="D24">
        <v>34284</v>
      </c>
      <c r="E24" s="3" t="s">
        <v>216</v>
      </c>
    </row>
    <row r="25" spans="1:5" ht="12.75">
      <c r="A25" t="s">
        <v>233</v>
      </c>
      <c r="B25">
        <v>8571</v>
      </c>
      <c r="C25" s="3"/>
      <c r="E25" s="3"/>
    </row>
    <row r="26" spans="3:5" ht="12.75">
      <c r="C26" s="3"/>
      <c r="E26" s="3"/>
    </row>
    <row r="27" spans="1:5" ht="12.75">
      <c r="A27" t="s">
        <v>234</v>
      </c>
      <c r="B27">
        <v>5500</v>
      </c>
      <c r="C27" s="3" t="s">
        <v>99</v>
      </c>
      <c r="D27">
        <v>10</v>
      </c>
      <c r="E27" s="3" t="s">
        <v>222</v>
      </c>
    </row>
    <row r="28" spans="1:5" ht="12.75">
      <c r="A28" t="s">
        <v>231</v>
      </c>
      <c r="B28">
        <v>1750</v>
      </c>
      <c r="C28" s="3"/>
      <c r="E28" s="3"/>
    </row>
    <row r="29" spans="3:5" ht="12.75">
      <c r="C29" s="3"/>
      <c r="E29" s="3"/>
    </row>
    <row r="30" spans="1:5" ht="12.75">
      <c r="A30" t="s">
        <v>235</v>
      </c>
      <c r="B30">
        <v>7100</v>
      </c>
      <c r="C30" s="3" t="s">
        <v>126</v>
      </c>
      <c r="D30">
        <v>7100</v>
      </c>
      <c r="E30" s="3" t="s">
        <v>216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Kathie Smith</dc:creator>
  <cp:keywords/>
  <dc:description/>
  <cp:lastModifiedBy>Clerk</cp:lastModifiedBy>
  <cp:lastPrinted>2012-03-30T15:42:21Z</cp:lastPrinted>
  <dcterms:created xsi:type="dcterms:W3CDTF">2006-03-17T15:35:42Z</dcterms:created>
  <dcterms:modified xsi:type="dcterms:W3CDTF">2012-03-30T15:42:53Z</dcterms:modified>
  <cp:category/>
  <cp:version/>
  <cp:contentType/>
  <cp:contentStatus/>
</cp:coreProperties>
</file>